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Сведения о количестве договоров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[1]Кедровский!#REF!</definedName>
    <definedName name="__123Graph_AGraph1" hidden="1">[1]Кедровский!#REF!</definedName>
    <definedName name="__123Graph_AGraph2" hidden="1">[1]Кедровский!#REF!</definedName>
    <definedName name="__123Graph_AGraph3" hidden="1">[1]Кедровский!#REF!</definedName>
    <definedName name="__123Graph_AGraph4" hidden="1">[1]Кедровский!#REF!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" hidden="1">[1]Кедровский!#REF!</definedName>
    <definedName name="__123Graph_XGraph1" hidden="1">[1]Кедровский!#REF!</definedName>
    <definedName name="__123Graph_XGraph2" hidden="1">[1]Кедровский!#REF!</definedName>
    <definedName name="__123Graph_XGraph3" hidden="1">[1]Кедровский!#REF!</definedName>
    <definedName name="__123Graph_XGraph4" hidden="1">[1]Кедровский!#REF!</definedName>
    <definedName name="__IntlFixup" hidden="1">TRUE</definedName>
    <definedName name="_123A" hidden="1">[1]Кедровский!#REF!</definedName>
    <definedName name="_123G_A" hidden="1">[1]Кедровский!#REF!</definedName>
    <definedName name="_123Graph_XGraph4" localSheetId="0" hidden="1">#REF!</definedName>
    <definedName name="_123Graph_XGraph4" hidden="1">#REF!</definedName>
    <definedName name="_xlnm._FilterDatabase" localSheetId="0" hidden="1">#REF!</definedName>
    <definedName name="_xlnm._FilterDatabase" hidden="1">#REF!</definedName>
    <definedName name="a">[3]Справочник!$B$7</definedName>
    <definedName name="AccessDatabase" hidden="1">"C:\My Documents\vlad\Var_2\can270398v2t05.mdb"</definedName>
    <definedName name="anscount" hidden="1">1</definedName>
    <definedName name="limcount" hidden="1">1</definedName>
    <definedName name="sencount" hidden="1">1</definedName>
    <definedName name="SVERKA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VERKA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nitList" localSheetId="0">[4]Справочник!$A$1:$A$24</definedName>
    <definedName name="UnitList">[5]Справочник!$A$1:$A$24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84D3CEF4_66F4_49D4_8E63_7AD8407A0E19_.wvu.PrintArea" localSheetId="0" hidden="1">'Сведения о количестве договоров'!$A$1:$H$12</definedName>
    <definedName name="Внеплановый" localSheetId="0">[3]Справочник!$B$5</definedName>
    <definedName name="Внеплановый">[6]Справочник!$B$5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">#REF!</definedName>
    <definedName name="Доб.кв." hidden="1">'[7]Добыча-факт'!$J$90:$L$90</definedName>
    <definedName name="ЕП">#REF!</definedName>
    <definedName name="ЗПП" localSheetId="0">[3]Справочник!$C$5</definedName>
    <definedName name="ЗПП">[6]Справочник!$C$5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" localSheetId="0" hidden="1">#REF!</definedName>
    <definedName name="ййй" hidden="1">#REF!</definedName>
    <definedName name="ййц" localSheetId="0" hidden="1">#REF!</definedName>
    <definedName name="ййц" hidden="1">#REF!</definedName>
    <definedName name="йцу" localSheetId="0" hidden="1">#REF!</definedName>
    <definedName name="йцу" hidden="1">#REF!</definedName>
    <definedName name="кео" hidden="1">[1]Кедровский!#REF!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рректно" localSheetId="0">[4]Контроллер!$A$1</definedName>
    <definedName name="Корректно">[5]Контроллер!$A$1</definedName>
    <definedName name="КПЗ" localSheetId="0">[3]Справочник!$B$3</definedName>
    <definedName name="КПЗ">[6]Справочник!$B$3</definedName>
    <definedName name="КПЗуд" localSheetId="0">[3]Справочник!$B$4</definedName>
    <definedName name="КПЗуд">[6]Справочник!$B$4</definedName>
    <definedName name="кпрп" hidden="1">[1]Кедровский!#REF!</definedName>
    <definedName name="МинАут" localSheetId="0">#REF!</definedName>
    <definedName name="МинАут">#REF!</definedName>
    <definedName name="нгл" hidden="1">[1]Кедровский!#REF!</definedName>
    <definedName name="Нет">#REF!</definedName>
    <definedName name="О_ПланДатаСтарт" localSheetId="0">#REF!</definedName>
    <definedName name="О_ПланДатаСтарт">#REF!</definedName>
    <definedName name="О_ПланДатаФиниш" localSheetId="0">#REF!</definedName>
    <definedName name="О_ПланДатаФиниш">#REF!</definedName>
    <definedName name="О_ПланОрганизатор" localSheetId="0">#REF!</definedName>
    <definedName name="О_ПланОрганизатор">#REF!</definedName>
    <definedName name="О_ПланСпособ" localSheetId="0">#REF!</definedName>
    <definedName name="О_ПланСпособ">#REF!</definedName>
    <definedName name="О_ПланСумма" localSheetId="0">#REF!</definedName>
    <definedName name="О_ПланСумма">#REF!</definedName>
    <definedName name="О_Причины" localSheetId="0">#REF!</definedName>
    <definedName name="О_Причины">#REF!</definedName>
    <definedName name="О_Статус" localSheetId="0">#REF!</definedName>
    <definedName name="О_Статус">#REF!</definedName>
    <definedName name="О_СтатусЛота" localSheetId="0">#REF!</definedName>
    <definedName name="О_СтатусЛота">#REF!</definedName>
    <definedName name="О_Тип" localSheetId="0">#REF!</definedName>
    <definedName name="О_Тип">#REF!</definedName>
    <definedName name="О_ФактДатаСтарт" localSheetId="0">#REF!</definedName>
    <definedName name="О_ФактДатаСтарт">#REF!</definedName>
    <definedName name="О_ФактДатаФиниш" localSheetId="0">#REF!</definedName>
    <definedName name="О_ФактДатаФиниш">#REF!</definedName>
    <definedName name="О_ФактОрганизатор" localSheetId="0">#REF!</definedName>
    <definedName name="О_ФактОрганизатор">#REF!</definedName>
    <definedName name="О_ФактСамозакуп" localSheetId="0">#REF!</definedName>
    <definedName name="О_ФактСамозакуп">#REF!</definedName>
    <definedName name="О_ФактСпособ" localSheetId="0">#REF!</definedName>
    <definedName name="О_ФактСпособ">#REF!</definedName>
    <definedName name="О_ФактСумма" localSheetId="0">#REF!</definedName>
    <definedName name="О_ФактСумма">#REF!</definedName>
    <definedName name="_xlnm.Print_Area" localSheetId="0">'Сведения о количестве договоров'!$A$1:$U$13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стаяЗакупка" localSheetId="0">[3]Справочник!$C$7</definedName>
    <definedName name="ПростаяЗакупка">[6]Справочник!$C$7</definedName>
    <definedName name="ПрямаяЗакупка" localSheetId="0">[3]Справочник!$C$8</definedName>
    <definedName name="ПрямаяЗакупка">[6]Справочник!$C$8</definedName>
    <definedName name="Работы" localSheetId="0">[3]Справочник!$A$4</definedName>
    <definedName name="Работы">[6]Справочник!$A$4</definedName>
    <definedName name="РазоваяЗакупка" localSheetId="0">[3]Справочник!$C$9</definedName>
    <definedName name="РазоваяЗакупка">[6]Справочник!$C$9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с_Общество" localSheetId="0">[8]Справочник!$A$9</definedName>
    <definedName name="с_Общество">[9]Справочник!$A$9</definedName>
    <definedName name="с_Организатор" localSheetId="0">[8]Справочник!$D$1:$D$2</definedName>
    <definedName name="с_Организатор">[9]Справочник!$D$1:$D$2</definedName>
    <definedName name="с_Причины" localSheetId="0">[3]Справочник!$G$3:$G$11</definedName>
    <definedName name="с_Причины">[6]Справочник!$G$3:$G$11</definedName>
    <definedName name="с_Способ" localSheetId="0">[8]Справочник!$C$1:$C$7</definedName>
    <definedName name="с_Способ">[9]Справочник!$C$1:$C$7</definedName>
    <definedName name="с_Статус" localSheetId="0">[3]Справочник!$B$3:$B$7</definedName>
    <definedName name="с_Статус">[6]Справочник!$B$3:$B$7</definedName>
    <definedName name="с_СтатусПроцедуры" localSheetId="0">[8]Справочник!$E$1:$E$2</definedName>
    <definedName name="с_СтатусПроцедуры">[9]Справочник!$E$1:$E$2</definedName>
    <definedName name="с_Тип" localSheetId="0">[3]Справочник!$A$3:$A$4</definedName>
    <definedName name="с_Тип">[6]Справочник!$A$3:$A$4</definedName>
    <definedName name="СМСП">#REF!</definedName>
    <definedName name="Состоялась" localSheetId="0">[3]Справочник!$E$3</definedName>
    <definedName name="Состоялась">[6]Справочник!$E$3</definedName>
    <definedName name="Способ">#REF!</definedName>
    <definedName name="Срочный" localSheetId="0">[3]Справочник!$B$7</definedName>
    <definedName name="Срочный">[6]Справочник!$B$7</definedName>
    <definedName name="Старт" localSheetId="0">[3]Период!$C$4</definedName>
    <definedName name="Старт">[6]Период!$C$4</definedName>
    <definedName name="ТМЦ" localSheetId="0">[3]Справочник!$A$3</definedName>
    <definedName name="ТМЦ">[6]Справочник!$A$3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ЗО" localSheetId="0">[3]Справочник!$D$3</definedName>
    <definedName name="УСЗО">[6]Справочник!$D$3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иниш" localSheetId="0">[3]Период!$C$5</definedName>
    <definedName name="Финиш">[6]Период!$C$5</definedName>
    <definedName name="Цена_договора">#REF!</definedName>
    <definedName name="цукц" hidden="1">[1]Кедровский!#REF!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 refMode="R1C1"/>
</workbook>
</file>

<file path=xl/calcChain.xml><?xml version="1.0" encoding="utf-8"?>
<calcChain xmlns="http://schemas.openxmlformats.org/spreadsheetml/2006/main">
  <c r="R7" i="5" l="1"/>
  <c r="Q7" i="5"/>
  <c r="R6" i="5"/>
  <c r="Q6" i="5"/>
  <c r="P6" i="5" l="1"/>
  <c r="O6" i="5"/>
  <c r="P7" i="5"/>
  <c r="O7" i="5"/>
  <c r="M8" i="5" l="1"/>
  <c r="N7" i="5"/>
  <c r="M7" i="5"/>
  <c r="N6" i="5"/>
  <c r="M6" i="5"/>
  <c r="L7" i="5" l="1"/>
  <c r="K7" i="5"/>
  <c r="L6" i="5"/>
  <c r="K6" i="5"/>
  <c r="J7" i="5" l="1"/>
  <c r="I7" i="5"/>
  <c r="J6" i="5"/>
  <c r="I6" i="5"/>
  <c r="H7" i="5" l="1"/>
  <c r="G7" i="5"/>
  <c r="H6" i="5"/>
  <c r="G6" i="5"/>
</calcChain>
</file>

<file path=xl/sharedStrings.xml><?xml version="1.0" encoding="utf-8"?>
<sst xmlns="http://schemas.openxmlformats.org/spreadsheetml/2006/main" count="24" uniqueCount="14">
  <si>
    <t>№ п/п</t>
  </si>
  <si>
    <t>Количество договоров</t>
  </si>
  <si>
    <t>Наименование сведений</t>
  </si>
  <si>
    <t>Общая стоимость договоров, руб. с НДС</t>
  </si>
  <si>
    <t>Январь 2024</t>
  </si>
  <si>
    <t>Февраль 2024</t>
  </si>
  <si>
    <t>Март 2024</t>
  </si>
  <si>
    <t>Сведения о количестве и общей стоимости договоров за 2024 год</t>
  </si>
  <si>
    <t>Апрель 2024</t>
  </si>
  <si>
    <t>Май 2024</t>
  </si>
  <si>
    <t>СВЕДЕНИЯ О КОЛИЧЕСТВЕ И СТОИМОСТИ ДОГОВОРОВ, ЗАКЛЮЧЕННЫХ ЗАКАЗЧИКОМ ПО РЕЗУЛЬТАТАМ НЕКОНКУРЕНТНЫХ ПРОЦЕДУР</t>
  </si>
  <si>
    <t>СВЕДЕНИЯ О КОЛИЧЕСТВЕ И СТОИМОСТИ ДОГОВОРОВ, ЗАКЛЮЧЕННЫХ ЗАКАЗЧИКОМ С ЕДИНСТВЕННЫМ ПОСТАВЩИКОМ (ИСПОЛНИТЕЛЕМ, ПОДРЯДЧИКОМ) ПО РЕЗУЛЬТАТАМ КОНКУРЕНТНОЙ ЗАКУПКИ, ПРИЗНАННОЙ НЕСОСТОЯВШЕЙСЯ</t>
  </si>
  <si>
    <t>Июнь 2024</t>
  </si>
  <si>
    <t>СВЕДЕНИЯ О КОЛИЧЕСТВЕ И ОБ ОБЩЕЙ СТОИМОСТИ ДОГОВОРОВ, ЗАКЛЮЧЕННЫХ ЗАКАЗЧИКОМ ПО РЕЗУЛЬТАТАМ ЗАКУПКИ ТОВАРОВ, РАБОТ, УСЛУГ, В ТОМ ЧИСЛЕ ОБ ОБЩЕЙ СТОИМОСТИ ДОГОВОРОВ, ИНФОРМАЦИЯ О КОТОРЫХ НЕ ВНЕСЕНА В РЕЕСТР ДОГОВОРОВ В СООТВЕТСТВИИ С ЧАСТЬЮ 3 СТАТЬИ 4.1 223-ФЗ ОТ 18.07.2011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</si>
</sst>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-mmm\-yy"/>
    <numFmt numFmtId="167" formatCode="_-* #,##0\ &quot;руб&quot;_-;\-* #,##0\ &quot;руб&quot;_-;_-* &quot;-&quot;\ &quot;руб&quot;_-;_-@_-"/>
    <numFmt numFmtId="168" formatCode="mmmm\ d\,\ yyyy"/>
    <numFmt numFmtId="169" formatCode="&quot;?.&quot;#,##0_);[Red]\(&quot;?.&quot;#,##0\)"/>
    <numFmt numFmtId="170" formatCode="&quot;?.&quot;#,##0.00_);[Red]\(&quot;?.&quot;#,##0.00\)"/>
    <numFmt numFmtId="171" formatCode="_-* #,##0\ _F_-;\-* #,##0\ _F_-;_-* &quot;-&quot;\ _F_-;_-@_-"/>
    <numFmt numFmtId="172" formatCode="_-* #,##0.00\ _F_-;\-* #,##0.00\ _F_-;_-* &quot;-&quot;??\ _F_-;_-@_-"/>
    <numFmt numFmtId="173" formatCode="&quot;$&quot;#,##0_);[Red]\(&quot;$&quot;#,##0\)"/>
    <numFmt numFmtId="174" formatCode="_-* #,##0.00\ &quot;F&quot;_-;\-* #,##0.00\ &quot;F&quot;_-;_-* &quot;-&quot;??\ &quot;F&quot;_-;_-@_-"/>
    <numFmt numFmtId="175" formatCode="\$#,##0\ ;\(\$#,##0\)"/>
    <numFmt numFmtId="176" formatCode="_-* #,##0.00\ [$€]_-;\-* #,##0.00\ [$€]_-;_-* &quot;-&quot;??\ [$€]_-;_-@_-"/>
    <numFmt numFmtId="177" formatCode="_(* #,##0_);_(* \(#,##0\);_(* &quot;-&quot;_);_(@_)"/>
    <numFmt numFmtId="178" formatCode="#,##0_ ;[Red]\-#,##0\ "/>
    <numFmt numFmtId="179" formatCode="_(* #,##0_);_(* \(#,##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6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164" fontId="17" fillId="0" borderId="0">
      <protection locked="0"/>
    </xf>
    <xf numFmtId="164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0" fontId="17" fillId="0" borderId="4">
      <protection locked="0"/>
    </xf>
    <xf numFmtId="166" fontId="18" fillId="0" borderId="0">
      <protection locked="0"/>
    </xf>
    <xf numFmtId="166" fontId="18" fillId="0" borderId="0">
      <protection locked="0"/>
    </xf>
    <xf numFmtId="166" fontId="17" fillId="0" borderId="4">
      <protection locked="0"/>
    </xf>
    <xf numFmtId="167" fontId="19" fillId="0" borderId="0">
      <alignment horizontal="center"/>
    </xf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168" fontId="21" fillId="21" borderId="5">
      <alignment horizontal="center" vertical="center"/>
      <protection locked="0"/>
    </xf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5" fillId="16" borderId="0" applyNumberFormat="0" applyBorder="0" applyAlignment="0" applyProtection="0"/>
    <xf numFmtId="0" fontId="26" fillId="0" borderId="0" applyFill="0" applyBorder="0" applyAlignment="0"/>
    <xf numFmtId="0" fontId="27" fillId="34" borderId="6" applyNumberFormat="0" applyAlignment="0" applyProtection="0"/>
    <xf numFmtId="0" fontId="28" fillId="35" borderId="7" applyNumberFormat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2" fontId="2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7" borderId="0" applyNumberFormat="0" applyBorder="0" applyAlignment="0" applyProtection="0"/>
    <xf numFmtId="0" fontId="34" fillId="0" borderId="8" applyNumberFormat="0" applyAlignment="0" applyProtection="0">
      <alignment horizontal="left" vertical="center"/>
    </xf>
    <xf numFmtId="0" fontId="34" fillId="0" borderId="9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177" fontId="39" fillId="36" borderId="11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2" fillId="37" borderId="11">
      <alignment horizontal="left" vertical="center" wrapText="1"/>
    </xf>
    <xf numFmtId="178" fontId="39" fillId="0" borderId="1">
      <alignment horizontal="right" vertical="center" wrapText="1"/>
    </xf>
    <xf numFmtId="0" fontId="43" fillId="38" borderId="0"/>
    <xf numFmtId="179" fontId="15" fillId="39" borderId="1">
      <alignment vertical="center"/>
    </xf>
    <xf numFmtId="0" fontId="44" fillId="0" borderId="12" applyNumberFormat="0" applyFill="0" applyAlignment="0" applyProtection="0"/>
    <xf numFmtId="165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19" fillId="0" borderId="13" applyFont="0" applyBorder="0">
      <alignment horizontal="center" vertical="center"/>
    </xf>
    <xf numFmtId="0" fontId="45" fillId="40" borderId="0" applyNumberFormat="0" applyBorder="0" applyAlignment="0" applyProtection="0"/>
    <xf numFmtId="0" fontId="19" fillId="0" borderId="0"/>
    <xf numFmtId="0" fontId="46" fillId="0" borderId="0"/>
    <xf numFmtId="0" fontId="13" fillId="0" borderId="0"/>
    <xf numFmtId="0" fontId="15" fillId="41" borderId="14" applyNumberFormat="0" applyFont="0" applyAlignment="0" applyProtection="0"/>
    <xf numFmtId="182" fontId="19" fillId="0" borderId="0" applyFont="0" applyAlignment="0">
      <alignment horizont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9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7" fillId="34" borderId="15" applyNumberFormat="0" applyAlignment="0" applyProtection="0"/>
    <xf numFmtId="0" fontId="48" fillId="0" borderId="0"/>
    <xf numFmtId="9" fontId="19" fillId="0" borderId="0" applyFont="0" applyFill="0" applyBorder="0" applyAlignment="0" applyProtection="0"/>
    <xf numFmtId="0" fontId="49" fillId="0" borderId="0" applyNumberFormat="0">
      <alignment horizontal="left"/>
    </xf>
    <xf numFmtId="0" fontId="15" fillId="38" borderId="16" applyNumberFormat="0" applyFont="0" applyFill="0" applyBorder="0" applyAlignment="0" applyProtection="0"/>
    <xf numFmtId="0" fontId="48" fillId="0" borderId="0"/>
    <xf numFmtId="179" fontId="50" fillId="39" borderId="1">
      <alignment horizontal="center" vertical="center" wrapText="1"/>
      <protection locked="0"/>
    </xf>
    <xf numFmtId="0" fontId="15" fillId="0" borderId="0">
      <alignment vertical="center"/>
    </xf>
    <xf numFmtId="0" fontId="51" fillId="42" borderId="0">
      <alignment vertical="top"/>
    </xf>
    <xf numFmtId="0" fontId="52" fillId="0" borderId="0">
      <alignment horizontal="left" vertical="center" wrapText="1"/>
    </xf>
    <xf numFmtId="0" fontId="15" fillId="43" borderId="0"/>
    <xf numFmtId="0" fontId="15" fillId="38" borderId="0">
      <alignment horizontal="center" vertical="center"/>
    </xf>
    <xf numFmtId="177" fontId="53" fillId="36" borderId="11" applyFont="0" applyAlignment="0" applyProtection="0"/>
    <xf numFmtId="0" fontId="54" fillId="37" borderId="11">
      <alignment horizontal="left" vertical="center" wrapText="1"/>
    </xf>
    <xf numFmtId="185" fontId="55" fillId="0" borderId="11">
      <alignment horizontal="center" vertical="center" wrapText="1"/>
    </xf>
    <xf numFmtId="186" fontId="55" fillId="36" borderId="11">
      <alignment horizontal="center" vertical="center" wrapText="1"/>
      <protection locked="0"/>
    </xf>
    <xf numFmtId="0" fontId="15" fillId="38" borderId="0"/>
    <xf numFmtId="0" fontId="56" fillId="0" borderId="0" applyNumberFormat="0" applyFill="0" applyBorder="0" applyAlignment="0" applyProtection="0"/>
    <xf numFmtId="0" fontId="29" fillId="0" borderId="17" applyNumberFormat="0" applyFont="0" applyFill="0" applyAlignment="0" applyProtection="0"/>
    <xf numFmtId="179" fontId="57" fillId="44" borderId="18">
      <alignment horizontal="center" vertical="center"/>
    </xf>
    <xf numFmtId="0" fontId="58" fillId="0" borderId="0"/>
    <xf numFmtId="0" fontId="5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15" fillId="45" borderId="1" applyNumberFormat="0" applyFill="0" applyBorder="0" applyProtection="0">
      <alignment vertical="center"/>
      <protection locked="0"/>
    </xf>
    <xf numFmtId="189" fontId="60" fillId="0" borderId="19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62" fillId="0" borderId="0">
      <alignment vertical="top"/>
    </xf>
    <xf numFmtId="0" fontId="63" fillId="0" borderId="20" applyBorder="0">
      <alignment horizontal="center" vertical="center" wrapText="1"/>
    </xf>
    <xf numFmtId="189" fontId="64" fillId="46" borderId="19"/>
    <xf numFmtId="4" fontId="65" fillId="47" borderId="1" applyBorder="0">
      <alignment horizontal="right"/>
    </xf>
    <xf numFmtId="0" fontId="19" fillId="0" borderId="0">
      <alignment wrapText="1"/>
    </xf>
    <xf numFmtId="0" fontId="66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2" fillId="0" borderId="0"/>
    <xf numFmtId="0" fontId="67" fillId="0" borderId="0"/>
    <xf numFmtId="0" fontId="20" fillId="0" borderId="0"/>
    <xf numFmtId="0" fontId="20" fillId="0" borderId="0"/>
    <xf numFmtId="0" fontId="67" fillId="0" borderId="0"/>
    <xf numFmtId="190" fontId="68" fillId="47" borderId="21" applyNumberFormat="0" applyBorder="0" applyAlignment="0">
      <alignment vertical="center"/>
      <protection locked="0"/>
    </xf>
    <xf numFmtId="0" fontId="2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13" fillId="0" borderId="0"/>
    <xf numFmtId="3" fontId="69" fillId="0" borderId="0"/>
    <xf numFmtId="191" fontId="16" fillId="0" borderId="0" applyFont="0" applyFill="0" applyBorder="0" applyAlignment="0" applyProtection="0"/>
    <xf numFmtId="3" fontId="70" fillId="0" borderId="22" applyFont="0" applyBorder="0">
      <alignment horizontal="right"/>
      <protection locked="0"/>
    </xf>
    <xf numFmtId="192" fontId="1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" fontId="65" fillId="48" borderId="0" applyBorder="0">
      <alignment horizontal="right"/>
    </xf>
    <xf numFmtId="4" fontId="65" fillId="48" borderId="1" applyFont="0" applyBorder="0">
      <alignment horizontal="right"/>
    </xf>
    <xf numFmtId="193" fontId="71" fillId="49" borderId="23">
      <alignment vertical="center"/>
    </xf>
    <xf numFmtId="3" fontId="19" fillId="0" borderId="0" applyFont="0" applyBorder="0">
      <alignment horizontal="center"/>
    </xf>
    <xf numFmtId="166" fontId="17" fillId="0" borderId="0">
      <protection locked="0"/>
    </xf>
    <xf numFmtId="0" fontId="72" fillId="0" borderId="0"/>
    <xf numFmtId="0" fontId="72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3" fillId="20" borderId="6" applyNumberFormat="0" applyAlignment="0" applyProtection="0"/>
    <xf numFmtId="0" fontId="30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12" fillId="0" borderId="3" applyNumberFormat="0" applyFill="0" applyAlignment="0" applyProtection="0"/>
    <xf numFmtId="0" fontId="73" fillId="20" borderId="6" applyNumberFormat="0" applyAlignment="0" applyProtection="0"/>
    <xf numFmtId="0" fontId="12" fillId="0" borderId="3" applyNumberFormat="0" applyFill="0" applyAlignment="0" applyProtection="0"/>
    <xf numFmtId="0" fontId="25" fillId="16" borderId="0" applyNumberFormat="0" applyBorder="0" applyAlignment="0" applyProtection="0"/>
    <xf numFmtId="0" fontId="33" fillId="17" borderId="0" applyNumberFormat="0" applyBorder="0" applyAlignment="0" applyProtection="0"/>
    <xf numFmtId="0" fontId="25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/>
    <xf numFmtId="0" fontId="45" fillId="40" borderId="0" applyNumberFormat="0" applyBorder="0" applyAlignment="0" applyProtection="0"/>
    <xf numFmtId="0" fontId="15" fillId="0" borderId="0"/>
    <xf numFmtId="0" fontId="22" fillId="23" borderId="0" applyNumberFormat="0" applyBorder="0" applyAlignment="0" applyProtection="0"/>
    <xf numFmtId="0" fontId="44" fillId="0" borderId="12" applyNumberFormat="0" applyFill="0" applyAlignment="0" applyProtection="0"/>
    <xf numFmtId="0" fontId="28" fillId="35" borderId="7" applyNumberFormat="0" applyAlignment="0" applyProtection="0"/>
    <xf numFmtId="0" fontId="15" fillId="0" borderId="0"/>
    <xf numFmtId="0" fontId="28" fillId="35" borderId="7" applyNumberFormat="0" applyAlignment="0" applyProtection="0"/>
    <xf numFmtId="0" fontId="5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5" fillId="0" borderId="0"/>
    <xf numFmtId="0" fontId="1" fillId="0" borderId="0"/>
  </cellStyleXfs>
  <cellXfs count="31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0" fillId="0" borderId="0" xfId="2" applyFont="1"/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0" fontId="74" fillId="0" borderId="0" xfId="2" applyFont="1" applyAlignment="1">
      <alignment wrapText="1"/>
    </xf>
    <xf numFmtId="0" fontId="74" fillId="0" borderId="0" xfId="2" applyFont="1" applyAlignment="1">
      <alignment horizont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573">
    <cellStyle name="?" xfId="3"/>
    <cellStyle name="?_05.05.2010_ИФ 1 1_кор-ка 1 кв  2010г от 30 апреля" xfId="4"/>
    <cellStyle name="?_ВО2 " xfId="5"/>
    <cellStyle name="?_ЕБП 2010 Новосибирскэнерго" xfId="6"/>
    <cellStyle name="?_ИФ 1 1_кор-ка 1 кв  2010г от 30 апреля (2)" xfId="7"/>
    <cellStyle name="?_ИФ 1 11.2 1.6 за март и 1кв1_4" xfId="8"/>
    <cellStyle name="?_ИФ 1 6  корр  1 квартала (2)" xfId="9"/>
    <cellStyle name="?_ИФ 1 6  корр  1 квартала (2)_Отчет ИФ 1.1,1.2,1.6 за июнь оконч вариант (22.07)" xfId="10"/>
    <cellStyle name="?_ИФ 1.1" xfId="11"/>
    <cellStyle name="?_ИФ 1.1 оперативный за февраль (01.03.10)_1" xfId="12"/>
    <cellStyle name="?_ИФ1 3 отчет за июнь- 1 полугодие 2010 г" xfId="13"/>
    <cellStyle name="?_ИФ1 3_5" xfId="14"/>
    <cellStyle name="?_Копия Форматы ИФ_2 квартал_2 этап_21 06 2010г _отправка (21.06.10)" xfId="15"/>
    <cellStyle name="?_Отчет ИФ 1 11 2 1 6 за март и 1кв уточненный (23 04)_1" xfId="16"/>
    <cellStyle name="?_Отчет ИФ 1.1,1.2,1.6 за июнь оконч вариант (22.07)" xfId="17"/>
    <cellStyle name="?_П1 ОАО Новосибирскэнерго (отправлено!)" xfId="18"/>
    <cellStyle name="?_раздел ИФ ебп_4" xfId="19"/>
    <cellStyle name="_! Форма ИФ 1 6" xfId="20"/>
    <cellStyle name="_! Форма ИФ 1.1" xfId="21"/>
    <cellStyle name="_~6099726" xfId="22"/>
    <cellStyle name="_00  Реестр ИП 2010г _отправка" xfId="23"/>
    <cellStyle name="_02 12 09 параметры инвестпрограммы" xfId="24"/>
    <cellStyle name="_1. БП (min)" xfId="25"/>
    <cellStyle name="_19 11 2008_Реализация ОС (отправка в ФУ)" xfId="26"/>
    <cellStyle name="_2008 ИА" xfId="27"/>
    <cellStyle name="_22.10.09_ТЭЦ-6_пром площадка_2010_Торопова" xfId="28"/>
    <cellStyle name="_4. Бюджетные формы ОАО ГПРГ" xfId="29"/>
    <cellStyle name="_4. Бюджетные формы ОАО ГПРГ_Бюджетные формы 2008 план 30.08.07" xfId="30"/>
    <cellStyle name="_analiz" xfId="31"/>
    <cellStyle name="_analiz6м v2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fr" xfId="55"/>
    <cellStyle name="_model" xfId="56"/>
    <cellStyle name="_New_Sofi" xfId="57"/>
    <cellStyle name="_New_Sofi_FFF" xfId="58"/>
    <cellStyle name="_New_Sofi_New Form10_2" xfId="59"/>
    <cellStyle name="_New_Sofi_Nsi" xfId="60"/>
    <cellStyle name="_New_Sofi_Nsi_1" xfId="61"/>
    <cellStyle name="_New_Sofi_Nsi_139" xfId="62"/>
    <cellStyle name="_New_Sofi_Nsi_140" xfId="63"/>
    <cellStyle name="_New_Sofi_Nsi_140(Зах)" xfId="64"/>
    <cellStyle name="_New_Sofi_Nsi_140_mod" xfId="65"/>
    <cellStyle name="_New_Sofi_Summary" xfId="66"/>
    <cellStyle name="_New_Sofi_Tax_form_1кв_3" xfId="67"/>
    <cellStyle name="_New_Sofi_БКЭ" xfId="68"/>
    <cellStyle name="_Nsi" xfId="69"/>
    <cellStyle name="_АГ" xfId="70"/>
    <cellStyle name="_АГ_01_СЭ_БП скорр2009" xfId="71"/>
    <cellStyle name="_АГ_Корректировка БП 2009_Электроэнергия (таблицы) (2)" xfId="72"/>
    <cellStyle name="_АГ_Корректировка БП 2009_Электроэнергия (таблицы) (2)_01_БП_2009 ОАО СЭ_с фактом 1 кв_V2(с планом на 2 полугодие)" xfId="73"/>
    <cellStyle name="_АГ_Корректировка БП 2009_Электроэнергия (таблицы) (2)_01_БП_2009 ОАО СЭ_с фактом 1 кв_V5 (2кв.ожид)" xfId="74"/>
    <cellStyle name="_АГ_Корректировка БП 2009_Электроэнергия (таблицы) (2)_01_СЭ_БП скорр2009" xfId="75"/>
    <cellStyle name="_АГ_Корректировка БП 2009_Электроэнергия (таблицы) (2)_03_БП_2009 ОАО ТЭСК с фактом 1 кв. V2" xfId="76"/>
    <cellStyle name="_АГ_Корректировка БП 2009_Электроэнергия (таблицы) (2)_ПРОГНОЗ 2009 (факт 8 мес, прогноз сент., план окт.-дек.)" xfId="77"/>
    <cellStyle name="_АГ_Корректировка БП 2009_Электроэнергия (таблицы) (2)_Прогноз ПО ТП до конца года" xfId="78"/>
    <cellStyle name="_АГ_Корректировка БП 2009_Электроэнергия (таблицы) (2)_шаблон для расчета ПО_ТП" xfId="79"/>
    <cellStyle name="_АГ_ПРОГНОЗ 2009 (факт 8 мес, прогноз сент., план окт.-дек.)" xfId="80"/>
    <cellStyle name="_АГ_ФорматБП 2009_направлено в сбыты" xfId="81"/>
    <cellStyle name="_АГ_шаблон для расчета ПО_ТП" xfId="82"/>
    <cellStyle name="_Анализ ст.энергия со стороны" xfId="83"/>
    <cellStyle name="_АНАЛИЗ_8 месяцев_ 2007 г(корр)!" xfId="84"/>
    <cellStyle name="_Анализатор_регламент_vr3" xfId="85"/>
    <cellStyle name="_Анализатор_регламент_vr3_Бюджетные формы 2008 план 30.08.07" xfId="86"/>
    <cellStyle name="_БДР04м05" xfId="87"/>
    <cellStyle name="_Благотворительность" xfId="88"/>
    <cellStyle name="_Благотворительность(в т.ч.ветераны)_18.10.07" xfId="89"/>
    <cellStyle name="_БП ЗАО НСЭ 2008 год12 рем.фонд маленький 15.11.07" xfId="90"/>
    <cellStyle name="_БП ЗАО НСЭ 2008 год2" xfId="91"/>
    <cellStyle name="_БП ОАО НЭ 2007 г!!" xfId="92"/>
    <cellStyle name="_БП_2010" xfId="93"/>
    <cellStyle name="_Бюджет 2008 СЭ" xfId="94"/>
    <cellStyle name="_Бюджет на 3 квартал 2007 года" xfId="95"/>
    <cellStyle name="_Бюджет на 3 квартал 2007 года (вар2)" xfId="96"/>
    <cellStyle name="_Бюджет на 4 квартал 2007 года" xfId="97"/>
    <cellStyle name="_вввввв" xfId="98"/>
    <cellStyle name="_выручка по присоединениям2" xfId="99"/>
    <cellStyle name="_График реализации проектовa_3" xfId="100"/>
    <cellStyle name="_Данные по зар.пл. на 4 кв" xfId="101"/>
    <cellStyle name="_Для Совета Директоров 2007" xfId="102"/>
    <cellStyle name="_Дозакл 5 мес.2000" xfId="103"/>
    <cellStyle name="_Документ4. Приложение 2.1.кРегламенту Холдинг_БюджетныеФормы" xfId="104"/>
    <cellStyle name="_Доходы _расходы от реализации ТМЦ" xfId="105"/>
    <cellStyle name="_Ежедекадная справка о векселях в обращении" xfId="106"/>
    <cellStyle name="_Ежедекадная справка о движении заемных средств" xfId="107"/>
    <cellStyle name="_Ежедекадная справка о движении заемных средств (2)" xfId="108"/>
    <cellStyle name="_ЗАО Новосибирскэнерго на 2007-2008г  б-п (2 вар  ожид-план)" xfId="109"/>
    <cellStyle name="_Затраты на НОО Общество ветеранов_Торопова" xfId="110"/>
    <cellStyle name="_Исп.аппарат" xfId="111"/>
    <cellStyle name="_Книга3" xfId="112"/>
    <cellStyle name="_Книга3_New Form10_2" xfId="113"/>
    <cellStyle name="_Книга3_Nsi" xfId="114"/>
    <cellStyle name="_Книга3_Nsi_1" xfId="115"/>
    <cellStyle name="_Книга3_Nsi_139" xfId="116"/>
    <cellStyle name="_Книга3_Nsi_140" xfId="117"/>
    <cellStyle name="_Книга3_Nsi_140(Зах)" xfId="118"/>
    <cellStyle name="_Книга3_Nsi_140_mod" xfId="119"/>
    <cellStyle name="_Книга3_Summary" xfId="120"/>
    <cellStyle name="_Книга3_Tax_form_1кв_3" xfId="121"/>
    <cellStyle name="_Книга3_БКЭ" xfId="122"/>
    <cellStyle name="_Книга7" xfId="123"/>
    <cellStyle name="_Книга7_New Form10_2" xfId="124"/>
    <cellStyle name="_Книга7_Nsi" xfId="125"/>
    <cellStyle name="_Книга7_Nsi_1" xfId="126"/>
    <cellStyle name="_Книга7_Nsi_139" xfId="127"/>
    <cellStyle name="_Книга7_Nsi_140" xfId="128"/>
    <cellStyle name="_Книга7_Nsi_140(Зах)" xfId="129"/>
    <cellStyle name="_Книга7_Nsi_140_mod" xfId="130"/>
    <cellStyle name="_Книга7_Summary" xfId="131"/>
    <cellStyle name="_Книга7_Tax_form_1кв_3" xfId="132"/>
    <cellStyle name="_Книга7_БКЭ" xfId="133"/>
    <cellStyle name="_Копия Матрица-отчет факт 2006г. 08_05_07" xfId="134"/>
    <cellStyle name="_Кор-ка_1кв_БП_ОАОСЭV2-Правильный прогнозный баланс" xfId="135"/>
    <cellStyle name="_Корректировка БП 2008_с фактом января" xfId="136"/>
    <cellStyle name="_Корректировка БП_№3 (17.09.07)" xfId="137"/>
    <cellStyle name="_Куликова ОПП" xfId="138"/>
    <cellStyle name="_Лист1" xfId="139"/>
    <cellStyle name="_Мастер-бюджет СЭ 2008" xfId="140"/>
    <cellStyle name="_МБ ОАО НЭ 2007" xfId="141"/>
    <cellStyle name="_ОАО Новосибирскэнерго Бюджет 2009  вар 13 12" xfId="142"/>
    <cellStyle name="_ОАО Новосибирскэнерго Бюджет 2009  вар 14.08" xfId="143"/>
    <cellStyle name="_ОАО Новосибирскэнерго Бюджет 2009  вар 25 12_испр" xfId="144"/>
    <cellStyle name="_ОАО Новосибирскэнерго Бюджет 2009  вар 26 12" xfId="145"/>
    <cellStyle name="_Ожидаемая_ Разбивка 4 кв 2007г  (Корка №2)! (2)" xfId="146"/>
    <cellStyle name="_Ожидаемая_ Разбивка 4 кв 2007г  (Корка №2)! (3)" xfId="147"/>
    <cellStyle name="_Ожидаемое по плану продаж_факт_ноябрь_191208_last" xfId="148"/>
    <cellStyle name="_ОКОНЧАТЕЛЬНО БП 2007 ОАО СЭ v1" xfId="149"/>
    <cellStyle name="_Отчет об исполнении бюджета за 6 мес 2007_печать" xfId="150"/>
    <cellStyle name="_Отчисления профсоюзу и выплаты освобожд.работ_Торопова" xfId="151"/>
    <cellStyle name="_план ПП" xfId="152"/>
    <cellStyle name="_ПП план-факт" xfId="153"/>
    <cellStyle name="_Прик РКС-265-п от 21.11.2005г. прил 1 к Регламенту" xfId="154"/>
    <cellStyle name="_ПРИЛ. 2003_ЧТЭ" xfId="155"/>
    <cellStyle name="_Прил.№3 Заявка на вкл. в Б-П 2010г по месяцам" xfId="156"/>
    <cellStyle name="_Приложение № 1 к регламенту по формированию Инвестиционной программы" xfId="157"/>
    <cellStyle name="_Приложение №1_2009" xfId="158"/>
    <cellStyle name="_Приложение откр." xfId="159"/>
    <cellStyle name="_Приложение_бизнес-план 2008_корпоратив(Винникова)" xfId="160"/>
    <cellStyle name="_Приложения к БК" xfId="161"/>
    <cellStyle name="_Приложения к регламенту v 6" xfId="162"/>
    <cellStyle name="_проект_инвест_программы_2" xfId="163"/>
    <cellStyle name="_ПФ14" xfId="164"/>
    <cellStyle name="_Расшифровка затрат по подрядному ремонту за 1 полугодие_23_07_07" xfId="165"/>
    <cellStyle name="_расшифровки" xfId="166"/>
    <cellStyle name="_расшифровки (2)" xfId="167"/>
    <cellStyle name="_Расшифровки 2008!(опер и внереал)_16.10" xfId="168"/>
    <cellStyle name="_Расшифровки 2008(сс-ть)!" xfId="169"/>
    <cellStyle name="_Расшифровки_1кв_2002" xfId="170"/>
    <cellStyle name="_Расшифровки_кр_2008" xfId="171"/>
    <cellStyle name="_Ремонты 2008 ОПР" xfId="172"/>
    <cellStyle name="_Ремонты ВСЕ _12 мес 2007г" xfId="173"/>
    <cellStyle name="_Ремонты_ВСЕ" xfId="174"/>
    <cellStyle name="_Сбор Б-пл. 2008г" xfId="175"/>
    <cellStyle name="_Сводный отчет о ДДС" xfId="176"/>
    <cellStyle name="_Сводный отчет о ДДС_Бюджетные формы 2008 план 30.08.07" xfId="177"/>
    <cellStyle name="_СводРазбивка_ИА-2007 г" xfId="178"/>
    <cellStyle name="_СводРазбивка_ИА-2007 г (УТВ.25.05.07)" xfId="179"/>
    <cellStyle name="_Сдача имущества в аренду" xfId="180"/>
    <cellStyle name="_Смета ИА распред.по счетам 25 и 26" xfId="181"/>
    <cellStyle name="_Списание ДЗиКЗ 2008 бух" xfId="182"/>
    <cellStyle name="_Сравнение с Ирой!!!_передвижки_аккуратно_2" xfId="183"/>
    <cellStyle name="_Сравнение с Ирой!!!_передвижки_аккуратно_5" xfId="184"/>
    <cellStyle name="_статьи к БП 2008" xfId="185"/>
    <cellStyle name="_Троицкая(затраты пресс-центра)" xfId="186"/>
    <cellStyle name="_Управление капиталом_Торопова" xfId="187"/>
    <cellStyle name="_Услуги АТП на 12.10.07г" xfId="188"/>
    <cellStyle name="_Факторы" xfId="189"/>
    <cellStyle name="_Форма 10 ГРО" xfId="190"/>
    <cellStyle name="_Форма HR отчетности УП-9" xfId="191"/>
    <cellStyle name="_Формат корки_№1" xfId="192"/>
    <cellStyle name="_Формат страхование 2008 (на 01 11 08)  4 квартал (без ДМС)" xfId="193"/>
    <cellStyle name="_форматы БП-НЭСБ var2" xfId="194"/>
    <cellStyle name="_Форматы для отчета по МБ" xfId="195"/>
    <cellStyle name="_Форматы_12 месяцев_ 2009г" xfId="196"/>
    <cellStyle name="_Формы" xfId="197"/>
    <cellStyle name="_Формы к БК ОАО НСЭ от Лавровой" xfId="198"/>
    <cellStyle name="_Энергия со стороны (расшифровка)" xfId="199"/>
    <cellStyle name="_Энергия со стороны ИА" xfId="200"/>
    <cellStyle name="_Энергия со стороны ИА! с повыш К" xfId="201"/>
    <cellStyle name="”€ќђќ‘ћ‚›‰" xfId="202"/>
    <cellStyle name="”€љ‘€ђћ‚ђќќ›‰" xfId="203"/>
    <cellStyle name="”ќђќ‘ћ‚›‰" xfId="204"/>
    <cellStyle name="”љ‘ђћ‚ђќќ›‰" xfId="205"/>
    <cellStyle name="„…ќ…†ќ›‰" xfId="206"/>
    <cellStyle name="„ђ’ђ" xfId="207"/>
    <cellStyle name="€’ћѓћ‚›‰" xfId="208"/>
    <cellStyle name="‡ђѓћ‹ћ‚ћљ1" xfId="209"/>
    <cellStyle name="‡ђѓћ‹ћ‚ћљ2" xfId="210"/>
    <cellStyle name="’ћѓћ‚›‰" xfId="211"/>
    <cellStyle name="0,00;0;" xfId="212"/>
    <cellStyle name="20% - Accent1" xfId="213"/>
    <cellStyle name="20% - Accent2" xfId="214"/>
    <cellStyle name="20% - Accent3" xfId="215"/>
    <cellStyle name="20% - Accent4" xfId="216"/>
    <cellStyle name="20% - Accent5" xfId="217"/>
    <cellStyle name="20% - Accent6" xfId="218"/>
    <cellStyle name="20% - Акцент1 2" xfId="417"/>
    <cellStyle name="20% - Акцент1 2 2" xfId="418"/>
    <cellStyle name="20% - Акцент1 2 2 2" xfId="419"/>
    <cellStyle name="20% - Акцент1 2 3" xfId="420"/>
    <cellStyle name="20% - Акцент1 2 3 2" xfId="421"/>
    <cellStyle name="20% - Акцент1 2 4" xfId="422"/>
    <cellStyle name="20% - Акцент1 3" xfId="423"/>
    <cellStyle name="20% - Акцент1 3 2" xfId="424"/>
    <cellStyle name="20% - Акцент1 4" xfId="425"/>
    <cellStyle name="20% - Акцент1 4 2" xfId="426"/>
    <cellStyle name="20% - Акцент1 5" xfId="427"/>
    <cellStyle name="20% - Акцент2 2" xfId="428"/>
    <cellStyle name="20% - Акцент2 2 2" xfId="429"/>
    <cellStyle name="20% - Акцент2 2 2 2" xfId="430"/>
    <cellStyle name="20% - Акцент2 2 3" xfId="431"/>
    <cellStyle name="20% - Акцент2 2 3 2" xfId="432"/>
    <cellStyle name="20% - Акцент2 2 4" xfId="433"/>
    <cellStyle name="20% - Акцент2 3" xfId="434"/>
    <cellStyle name="20% - Акцент2 3 2" xfId="435"/>
    <cellStyle name="20% - Акцент2 4" xfId="436"/>
    <cellStyle name="20% - Акцент2 4 2" xfId="437"/>
    <cellStyle name="20% - Акцент2 5" xfId="438"/>
    <cellStyle name="20% - Акцент3 2" xfId="439"/>
    <cellStyle name="20% - Акцент3 2 2" xfId="440"/>
    <cellStyle name="20% - Акцент3 2 2 2" xfId="441"/>
    <cellStyle name="20% - Акцент3 2 3" xfId="442"/>
    <cellStyle name="20% - Акцент3 2 3 2" xfId="443"/>
    <cellStyle name="20% - Акцент3 2 4" xfId="444"/>
    <cellStyle name="20% - Акцент3 3" xfId="445"/>
    <cellStyle name="20% - Акцент3 3 2" xfId="446"/>
    <cellStyle name="20% - Акцент3 4" xfId="447"/>
    <cellStyle name="20% - Акцент3 4 2" xfId="448"/>
    <cellStyle name="20% - Акцент3 5" xfId="449"/>
    <cellStyle name="20% - Акцент4 2" xfId="450"/>
    <cellStyle name="20% - Акцент4 2 2" xfId="451"/>
    <cellStyle name="20% - Акцент4 2 2 2" xfId="452"/>
    <cellStyle name="20% - Акцент4 2 3" xfId="453"/>
    <cellStyle name="20% - Акцент4 2 3 2" xfId="454"/>
    <cellStyle name="20% - Акцент4 2 4" xfId="455"/>
    <cellStyle name="20% - Акцент4 3" xfId="456"/>
    <cellStyle name="20% - Акцент4 3 2" xfId="457"/>
    <cellStyle name="20% - Акцент4 4" xfId="458"/>
    <cellStyle name="20% - Акцент4 4 2" xfId="459"/>
    <cellStyle name="20% - Акцент4 5" xfId="460"/>
    <cellStyle name="20% - Акцент5 2" xfId="461"/>
    <cellStyle name="20% - Акцент5 2 2" xfId="462"/>
    <cellStyle name="20% - Акцент5 2 2 2" xfId="463"/>
    <cellStyle name="20% - Акцент5 2 3" xfId="464"/>
    <cellStyle name="20% - Акцент5 2 3 2" xfId="465"/>
    <cellStyle name="20% - Акцент5 2 4" xfId="466"/>
    <cellStyle name="20% - Акцент5 3" xfId="467"/>
    <cellStyle name="20% - Акцент5 3 2" xfId="468"/>
    <cellStyle name="20% - Акцент5 4" xfId="469"/>
    <cellStyle name="20% - Акцент5 4 2" xfId="470"/>
    <cellStyle name="20% - Акцент5 5" xfId="471"/>
    <cellStyle name="20% - Акцент6 2" xfId="472"/>
    <cellStyle name="20% - Акцент6 2 2" xfId="473"/>
    <cellStyle name="20% - Акцент6 2 2 2" xfId="474"/>
    <cellStyle name="20% - Акцент6 2 3" xfId="475"/>
    <cellStyle name="20% - Акцент6 2 3 2" xfId="476"/>
    <cellStyle name="20% - Акцент6 2 4" xfId="477"/>
    <cellStyle name="20% - Акцент6 3" xfId="478"/>
    <cellStyle name="20% - Акцент6 3 2" xfId="479"/>
    <cellStyle name="20% - Акцент6 4" xfId="480"/>
    <cellStyle name="20% - Акцент6 4 2" xfId="481"/>
    <cellStyle name="20% - Акцент6 5" xfId="482"/>
    <cellStyle name="3d" xfId="219"/>
    <cellStyle name="40% - Accent1" xfId="220"/>
    <cellStyle name="40% - Accent2" xfId="221"/>
    <cellStyle name="40% - Accent3" xfId="222"/>
    <cellStyle name="40% - Accent4" xfId="223"/>
    <cellStyle name="40% - Accent5" xfId="224"/>
    <cellStyle name="40% - Accent6" xfId="225"/>
    <cellStyle name="40% - Акцент1 2" xfId="483"/>
    <cellStyle name="40% - Акцент1 2 2" xfId="484"/>
    <cellStyle name="40% - Акцент1 2 2 2" xfId="485"/>
    <cellStyle name="40% - Акцент1 2 3" xfId="486"/>
    <cellStyle name="40% - Акцент1 2 3 2" xfId="487"/>
    <cellStyle name="40% - Акцент1 2 4" xfId="488"/>
    <cellStyle name="40% - Акцент1 3" xfId="489"/>
    <cellStyle name="40% - Акцент1 3 2" xfId="490"/>
    <cellStyle name="40% - Акцент1 4" xfId="491"/>
    <cellStyle name="40% - Акцент1 4 2" xfId="492"/>
    <cellStyle name="40% - Акцент1 5" xfId="493"/>
    <cellStyle name="40% - Акцент2 2" xfId="494"/>
    <cellStyle name="40% - Акцент2 2 2" xfId="495"/>
    <cellStyle name="40% - Акцент2 2 2 2" xfId="496"/>
    <cellStyle name="40% - Акцент2 2 3" xfId="497"/>
    <cellStyle name="40% - Акцент2 2 3 2" xfId="498"/>
    <cellStyle name="40% - Акцент2 2 4" xfId="499"/>
    <cellStyle name="40% - Акцент2 3" xfId="500"/>
    <cellStyle name="40% - Акцент2 3 2" xfId="501"/>
    <cellStyle name="40% - Акцент2 4" xfId="502"/>
    <cellStyle name="40% - Акцент2 4 2" xfId="503"/>
    <cellStyle name="40% - Акцент2 5" xfId="504"/>
    <cellStyle name="40% - Акцент3 2" xfId="505"/>
    <cellStyle name="40% - Акцент3 2 2" xfId="506"/>
    <cellStyle name="40% - Акцент3 2 2 2" xfId="507"/>
    <cellStyle name="40% - Акцент3 2 3" xfId="508"/>
    <cellStyle name="40% - Акцент3 2 3 2" xfId="509"/>
    <cellStyle name="40% - Акцент3 2 4" xfId="510"/>
    <cellStyle name="40% - Акцент3 3" xfId="511"/>
    <cellStyle name="40% - Акцент3 3 2" xfId="512"/>
    <cellStyle name="40% - Акцент3 4" xfId="513"/>
    <cellStyle name="40% - Акцент3 4 2" xfId="514"/>
    <cellStyle name="40% - Акцент3 5" xfId="515"/>
    <cellStyle name="40% - Акцент4 2" xfId="516"/>
    <cellStyle name="40% - Акцент4 2 2" xfId="517"/>
    <cellStyle name="40% - Акцент4 2 2 2" xfId="518"/>
    <cellStyle name="40% - Акцент4 2 3" xfId="519"/>
    <cellStyle name="40% - Акцент4 2 3 2" xfId="520"/>
    <cellStyle name="40% - Акцент4 2 4" xfId="521"/>
    <cellStyle name="40% - Акцент4 3" xfId="522"/>
    <cellStyle name="40% - Акцент4 3 2" xfId="523"/>
    <cellStyle name="40% - Акцент4 4" xfId="524"/>
    <cellStyle name="40% - Акцент4 4 2" xfId="525"/>
    <cellStyle name="40% - Акцент4 5" xfId="526"/>
    <cellStyle name="40% - Акцент5 2" xfId="527"/>
    <cellStyle name="40% - Акцент5 2 2" xfId="528"/>
    <cellStyle name="40% - Акцент5 2 2 2" xfId="529"/>
    <cellStyle name="40% - Акцент5 2 3" xfId="530"/>
    <cellStyle name="40% - Акцент5 2 3 2" xfId="531"/>
    <cellStyle name="40% - Акцент5 2 4" xfId="532"/>
    <cellStyle name="40% - Акцент5 3" xfId="533"/>
    <cellStyle name="40% - Акцент5 3 2" xfId="534"/>
    <cellStyle name="40% - Акцент5 4" xfId="535"/>
    <cellStyle name="40% - Акцент5 4 2" xfId="536"/>
    <cellStyle name="40% - Акцент5 5" xfId="537"/>
    <cellStyle name="40% - Акцент6 2" xfId="538"/>
    <cellStyle name="40% - Акцент6 2 2" xfId="539"/>
    <cellStyle name="40% - Акцент6 2 2 2" xfId="540"/>
    <cellStyle name="40% - Акцент6 2 3" xfId="541"/>
    <cellStyle name="40% - Акцент6 2 3 2" xfId="542"/>
    <cellStyle name="40% - Акцент6 2 4" xfId="543"/>
    <cellStyle name="40% - Акцент6 3" xfId="544"/>
    <cellStyle name="40% - Акцент6 3 2" xfId="545"/>
    <cellStyle name="40% - Акцент6 4" xfId="546"/>
    <cellStyle name="40% - Акцент6 4 2" xfId="547"/>
    <cellStyle name="40% - Акцент6 5" xfId="548"/>
    <cellStyle name="60% - Accent1" xfId="226"/>
    <cellStyle name="60% - Accent2" xfId="227"/>
    <cellStyle name="60% - Accent3" xfId="228"/>
    <cellStyle name="60% - Accent4" xfId="229"/>
    <cellStyle name="60% - Accent5" xfId="230"/>
    <cellStyle name="60% - Accent6" xfId="231"/>
    <cellStyle name="Aaia?iue [0]_?anoiau" xfId="232"/>
    <cellStyle name="Aaia?iue_?anoiau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Aeia?nnueea" xfId="240"/>
    <cellStyle name="AFE" xfId="241"/>
    <cellStyle name="Bad" xfId="242"/>
    <cellStyle name="Calc Currency (0)" xfId="243"/>
    <cellStyle name="Calculation" xfId="244"/>
    <cellStyle name="Check Cell" xfId="245"/>
    <cellStyle name="Comma [0]_(1)" xfId="246"/>
    <cellStyle name="Comma_(1)" xfId="247"/>
    <cellStyle name="Comma0" xfId="248"/>
    <cellStyle name="Currency [0]" xfId="249"/>
    <cellStyle name="Currency_(1)" xfId="250"/>
    <cellStyle name="Currency0" xfId="251"/>
    <cellStyle name="Đ_x0010_" xfId="252"/>
    <cellStyle name="Đ_x0010_?䥘Ȏ_x0013_⤀጖ē??䆈Ȏ_x0013_⬀ጘē_x0010_?䦄Ȏ" xfId="253"/>
    <cellStyle name="Đ_x0010_?䥘Ȏ_x0013_⤀጖ē??䆈Ȏ_x0013_⬀ጘē_x0010_?䦄Ȏ 1" xfId="254"/>
    <cellStyle name="Đ_x0010_?䥘Ȏ_x0013_⤀጖ē??䆈Ȏ_x0013_⬀ጘē_x0010_?䦄Ȏ_01_СЭ_БП скорр2009" xfId="255"/>
    <cellStyle name="Đ_x0010__01_БП_2009 ОАО СЭ_с фактом 1 кв_V2(с планом на 2 полугодие)" xfId="256"/>
    <cellStyle name="Date" xfId="257"/>
    <cellStyle name="Dezimal [0]_Compiling Utility Macros" xfId="258"/>
    <cellStyle name="Dezimal_Compiling Utility Macros" xfId="259"/>
    <cellStyle name="Euro" xfId="260"/>
    <cellStyle name="Explanatory Text" xfId="261"/>
    <cellStyle name="F2" xfId="262"/>
    <cellStyle name="F3" xfId="263"/>
    <cellStyle name="F4" xfId="264"/>
    <cellStyle name="F5" xfId="265"/>
    <cellStyle name="F6" xfId="266"/>
    <cellStyle name="F7" xfId="267"/>
    <cellStyle name="F8" xfId="268"/>
    <cellStyle name="Fixed" xfId="269"/>
    <cellStyle name="Followed Hyperlink" xfId="270"/>
    <cellStyle name="Good" xfId="271"/>
    <cellStyle name="Header1" xfId="272"/>
    <cellStyle name="Header2" xfId="273"/>
    <cellStyle name="Heading 1" xfId="274"/>
    <cellStyle name="Heading 2" xfId="275"/>
    <cellStyle name="Heading 3" xfId="276"/>
    <cellStyle name="Heading 4" xfId="277"/>
    <cellStyle name="Hyperlink" xfId="278"/>
    <cellStyle name="Iau?iue_?anoiau" xfId="279"/>
    <cellStyle name="Input" xfId="280"/>
    <cellStyle name="Ioe?uaaaoayny aeia?nnueea" xfId="281"/>
    <cellStyle name="ISO" xfId="282"/>
    <cellStyle name="JR Cells No Values" xfId="283"/>
    <cellStyle name="JR_ formula" xfId="284"/>
    <cellStyle name="JRchapeau" xfId="285"/>
    <cellStyle name="Just_Table" xfId="286"/>
    <cellStyle name="Linked Cell" xfId="287"/>
    <cellStyle name="Milliers_FA_JUIN_2004" xfId="288"/>
    <cellStyle name="Monйtaire [0]_Conversion Summary" xfId="289"/>
    <cellStyle name="Monйtaire_Conversion Summary" xfId="290"/>
    <cellStyle name="namber" xfId="291"/>
    <cellStyle name="Neutral" xfId="292"/>
    <cellStyle name="Normal_12" xfId="293"/>
    <cellStyle name="Normal1" xfId="294"/>
    <cellStyle name="normбlnм_laroux" xfId="295"/>
    <cellStyle name="Note" xfId="296"/>
    <cellStyle name="number" xfId="297"/>
    <cellStyle name="Oeiainiaue [0]_?anoiau" xfId="298"/>
    <cellStyle name="Oeiainiaue_?anoiau" xfId="299"/>
    <cellStyle name="oft Excel]_x000d__x000a_Comment=Строки open=/f добавляют пользовательские функции к списку Вставить функцию._x000d__x000a_Maximized=3_x000d__x000a_Basi" xfId="300"/>
    <cellStyle name="Ouny?e [0]_?anoiau" xfId="301"/>
    <cellStyle name="Ouny?e_?anoiau" xfId="302"/>
    <cellStyle name="Output" xfId="303"/>
    <cellStyle name="Paaotsikko" xfId="304"/>
    <cellStyle name="Percent" xfId="305"/>
    <cellStyle name="Price_Body" xfId="306"/>
    <cellStyle name="protect" xfId="307"/>
    <cellStyle name="Pддotsikko" xfId="308"/>
    <cellStyle name="QTitle" xfId="309"/>
    <cellStyle name="range" xfId="310"/>
    <cellStyle name="S10" xfId="311"/>
    <cellStyle name="st1" xfId="312"/>
    <cellStyle name="Standard_Anpassen der Amortisation" xfId="313"/>
    <cellStyle name="t2" xfId="314"/>
    <cellStyle name="Tioma Back" xfId="315"/>
    <cellStyle name="Tioma Cells No Values" xfId="316"/>
    <cellStyle name="Tioma formula" xfId="317"/>
    <cellStyle name="Tioma Input" xfId="318"/>
    <cellStyle name="Tioma style" xfId="319"/>
    <cellStyle name="Title" xfId="320"/>
    <cellStyle name="Total" xfId="321"/>
    <cellStyle name="Validation" xfId="322"/>
    <cellStyle name="Valiotsikko" xfId="323"/>
    <cellStyle name="Vдliotsikko" xfId="324"/>
    <cellStyle name="Währung [0]_Compiling Utility Macros" xfId="325"/>
    <cellStyle name="Währung_Compiling Utility Macros" xfId="326"/>
    <cellStyle name="Warning Text" xfId="327"/>
    <cellStyle name="YelNumbersCurr" xfId="328"/>
    <cellStyle name="Беззащитный" xfId="329"/>
    <cellStyle name="Гиперссылка 2" xfId="330"/>
    <cellStyle name="Денежный 2" xfId="331"/>
    <cellStyle name="Заголовок таблицы" xfId="332"/>
    <cellStyle name="ЗаголовокСтолбца" xfId="333"/>
    <cellStyle name="Защитный" xfId="334"/>
    <cellStyle name="Значение" xfId="335"/>
    <cellStyle name="Миша (бланки отчетности)" xfId="336"/>
    <cellStyle name="Обычный" xfId="0" builtinId="0"/>
    <cellStyle name="Обычный 10" xfId="337"/>
    <cellStyle name="Обычный 11" xfId="549"/>
    <cellStyle name="Обычный 11 10" xfId="338"/>
    <cellStyle name="Обычный 12" xfId="339"/>
    <cellStyle name="Обычный 13" xfId="340"/>
    <cellStyle name="Обычный 13 3" xfId="341"/>
    <cellStyle name="Обычный 16" xfId="342"/>
    <cellStyle name="Обычный 17" xfId="572"/>
    <cellStyle name="Обычный 2" xfId="2"/>
    <cellStyle name="Обычный 2 10" xfId="343"/>
    <cellStyle name="Обычный 2 2" xfId="344"/>
    <cellStyle name="Обычный 2 2 2" xfId="550"/>
    <cellStyle name="Обычный 2 2 2 2" xfId="551"/>
    <cellStyle name="Обычный 2 2 3" xfId="552"/>
    <cellStyle name="Обычный 2 2 3 2" xfId="553"/>
    <cellStyle name="Обычный 2 2 4" xfId="554"/>
    <cellStyle name="Обычный 2 3" xfId="555"/>
    <cellStyle name="Обычный 2 3 2" xfId="556"/>
    <cellStyle name="Обычный 2 4" xfId="557"/>
    <cellStyle name="Обычный 2 4 2" xfId="558"/>
    <cellStyle name="Обычный 2 5" xfId="559"/>
    <cellStyle name="Обычный 24" xfId="571"/>
    <cellStyle name="Обычный 3" xfId="345"/>
    <cellStyle name="Обычный 3 2" xfId="346"/>
    <cellStyle name="Обычный 3 3" xfId="1"/>
    <cellStyle name="Обычный 4" xfId="347"/>
    <cellStyle name="Обычный 4 2" xfId="348"/>
    <cellStyle name="Обычный 4_!  ЕБП 2010 Новосибирскэнерго v 5" xfId="349"/>
    <cellStyle name="Обычный 5" xfId="350"/>
    <cellStyle name="Обычный 6" xfId="351"/>
    <cellStyle name="Обычный 7" xfId="352"/>
    <cellStyle name="Обычный 8" xfId="353"/>
    <cellStyle name="Обычный 9" xfId="354"/>
    <cellStyle name="Поле ввода" xfId="355"/>
    <cellStyle name="Примечание 2" xfId="356"/>
    <cellStyle name="Примечание 2 2" xfId="560"/>
    <cellStyle name="Примечание 2 2 2" xfId="561"/>
    <cellStyle name="Примечание 2 2 2 2" xfId="562"/>
    <cellStyle name="Примечание 2 2 3" xfId="563"/>
    <cellStyle name="Примечание 2 2 3 2" xfId="564"/>
    <cellStyle name="Примечание 2 2 4" xfId="565"/>
    <cellStyle name="Примечание 2 3" xfId="566"/>
    <cellStyle name="Примечание 2 3 2" xfId="567"/>
    <cellStyle name="Примечание 2 4" xfId="568"/>
    <cellStyle name="Примечание 2 4 2" xfId="569"/>
    <cellStyle name="Примечание 2 5" xfId="570"/>
    <cellStyle name="Процентный 2" xfId="357"/>
    <cellStyle name="Процентный 2 2" xfId="358"/>
    <cellStyle name="Процентный 2 2 2" xfId="359"/>
    <cellStyle name="Процентный 2 3" xfId="360"/>
    <cellStyle name="Процентный 3" xfId="361"/>
    <cellStyle name="Рамки" xfId="362"/>
    <cellStyle name="Стиль 1" xfId="363"/>
    <cellStyle name="ТЕКСТ" xfId="364"/>
    <cellStyle name="Тысячи [0]_27.02 скоррект. " xfId="365"/>
    <cellStyle name="Тысячи [а]" xfId="366"/>
    <cellStyle name="Тысячи_27.02 скоррект. " xfId="367"/>
    <cellStyle name="Финансовый 2" xfId="368"/>
    <cellStyle name="Финансовый 3 2 2" xfId="369"/>
    <cellStyle name="Формула" xfId="370"/>
    <cellStyle name="ФормулаНаКонтроль" xfId="371"/>
    <cellStyle name="Формулы" xfId="372"/>
    <cellStyle name="число" xfId="373"/>
    <cellStyle name="Џђћ–…ќ’ќ›‰" xfId="374"/>
    <cellStyle name="ܘ_x0008_" xfId="375"/>
    <cellStyle name="ܘ_x0008_?䈌Ȏ㘛䤀ጛܛ_x0008_?䨐Ȏ㘛䤀ጛܛ_x0008_?䉜Ȏ㘛伀ᤛ" xfId="376"/>
    <cellStyle name="ܘ_x0008_?䈌Ȏ㘛䤀ጛܛ_x0008_?䨐Ȏ㘛䤀ጛܛ_x0008_?䉜Ȏ㘛伀ᤛ 1" xfId="377"/>
    <cellStyle name="ܛ_x0008_" xfId="378"/>
    <cellStyle name="ܛ_x0008_?䉜Ȏ㘛伀ᤛܛ_x0008_?偬Ȏ?ഀ഍č_x0001_?䊴Ȏ?ကတĐ_x0001_Ҡ" xfId="379"/>
    <cellStyle name="ܛ_x0008_?䉜Ȏ㘛伀ᤛܛ_x0008_?偬Ȏ?ഀ഍č_x0001_?䊴Ȏ?ကတĐ_x0001_Ҡ 1" xfId="380"/>
    <cellStyle name="ܛ_x0008_?䉜Ȏ㘛伀ᤛܛ_x0008_?偬Ȏ?ഀ഍č_x0001_?䊴Ȏ?ကတĐ_x0001_Ҡ_БДР С44о БДДС ок03" xfId="381"/>
    <cellStyle name="ܛ_x0008__060409_Форматы_2009_факт янв-марта_апр-май план" xfId="382"/>
    <cellStyle name="㐀കܒ_x0008_" xfId="383"/>
    <cellStyle name="㐀കܒ_x0008_?䆴Ȏ㘛伀ᤛܛ_x0008_?䧀Ȏ〘䤀ᤘ" xfId="384"/>
    <cellStyle name="㐀കܒ_x0008_?䆴Ȏ㘛伀ᤛܛ_x0008_?䧀Ȏ〘䤀ᤘ 1" xfId="385"/>
    <cellStyle name="㐀കܒ_x0008_?䆴Ȏ㘛伀ᤛܛ_x0008_?䧀Ȏ〘䤀ᤘ_БДР С44о БДДС ок03" xfId="386"/>
    <cellStyle name="㼿" xfId="387"/>
    <cellStyle name="㼿?" xfId="388"/>
    <cellStyle name="㼿_05.05.2010_ИФ 1 1_кор-ка 1 кв  2010г от 30 апреля" xfId="389"/>
    <cellStyle name="㼿_ИФ 1 1_кор-ка 1 кв  2010г от 30 апреля (2)" xfId="390"/>
    <cellStyle name="㼿_ИФ 1 11.2 1.6 за март и 1кв1_1" xfId="391"/>
    <cellStyle name="㼿_ИФ 1 6  корр  1 квартала (2)" xfId="392"/>
    <cellStyle name="㼿_ИФ 1.1" xfId="393"/>
    <cellStyle name="㼿_ИФ 1.1 оперативный за февраль (01.03.10)_1" xfId="394"/>
    <cellStyle name="㼿_ИФ1 3 отчет за июнь- 1 полугодие 2010 г" xfId="395"/>
    <cellStyle name="㼿_Копия Форматы ИФ_2 квартал_2 этап_21 06 2010г _отправка (21.06.10)" xfId="396"/>
    <cellStyle name="㼿_Отчет ИФ 1 11 2 1 6 за март и 1кв уточненный (23 04)_2" xfId="397"/>
    <cellStyle name="㼿_Отчет ИФ 1.1,1.2,1.6 за июнь оконч вариант (22.07)" xfId="398"/>
    <cellStyle name="㼿㼿" xfId="399"/>
    <cellStyle name="㼿㼿?" xfId="400"/>
    <cellStyle name="㼿㼿_ИФ 1 11.2 1.6 за март и 1кв1_3" xfId="401"/>
    <cellStyle name="㼿㼿㼿" xfId="402"/>
    <cellStyle name="㼿㼿㼿?" xfId="403"/>
    <cellStyle name="㼿㼿㼿_ИФ 1 11.2 1.6 за март и 1кв1_6" xfId="404"/>
    <cellStyle name="㼿㼿㼿㼿" xfId="405"/>
    <cellStyle name="㼿㼿㼿㼿?" xfId="406"/>
    <cellStyle name="㼿㼿㼿㼿_Отчет ИФ 1 11 2 1 6 за март и 1кв уточненный (23 04)_4" xfId="407"/>
    <cellStyle name="㼿㼿㼿㼿㼿" xfId="408"/>
    <cellStyle name="㼿㼿㼿㼿㼿?" xfId="409"/>
    <cellStyle name="㼿㼿㼿㼿㼿_! Форма ИФ 1 6" xfId="410"/>
    <cellStyle name="㼿㼿㼿㼿㼿㼿?" xfId="411"/>
    <cellStyle name="㼿㼿㼿㼿㼿㼿㼿㼿" xfId="412"/>
    <cellStyle name="㼿㼿㼿㼿㼿㼿㼿㼿㼿" xfId="413"/>
    <cellStyle name="㼿㼿㼿㼿㼿㼿㼿㼿㼿?" xfId="414"/>
    <cellStyle name="㼿㼿㼿㼿㼿㼿㼿㼿㼿_ИФ 1 11.2 1.6 за март и 1кв1_4" xfId="415"/>
    <cellStyle name="㼿㼿㼿㼿㼿㼿㼿㼿㼿㼿" xfId="4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tretsova\&#1086;&#1073;&#1097;&#1080;&#1077;\WINNT\Profiles\vostretsova\&#1051;&#1080;&#1095;&#1085;&#1072;&#1103;\&#1052;&#1086;&#1080;%20&#1076;&#1086;&#1082;&#1091;&#1084;&#1077;&#1085;&#1090;&#1099;\&#1086;&#1073;&#1097;&#1080;&#1077;\&#1088;&#1077;&#1075;&#1083;&#1072;&#1084;&#1077;&#1085;&#1090;&#1099;%20&#1080;%20&#1087;&#1086;&#1083;&#1086;&#1078;&#1077;&#1085;&#1080;&#1103;\&#1055;&#1088;&#1086;&#1080;&#1079;&#1074;&#1086;&#1076;&#1089;&#1090;&#1074;&#1077;&#1085;&#1085;&#1099;&#1081;%20&#1073;&#1102;&#1076;&#1078;&#1077;&#1090;\&#1052;&#1086;&#1080;%20&#1076;&#1086;&#1082;&#1091;&#1084;&#1077;&#1085;&#1090;&#1099;\&#1076;&#1083;&#1103;%20&#1074;&#1089;&#1077;&#1093;\&#1052;&#1086;&#1080;%20&#1076;&#1086;&#1082;&#1091;&#1084;&#1077;&#1085;&#1090;&#1099;\&#1089;&#1077;&#1073;&#1077;&#1089;&#1090;&#1086;&#1080;&#1084;&#1086;&#1089;&#1090;&#1100;\&#1072;&#1085;&#1072;&#1083;&#1080;&#1079;%20&#1077;&#1078;&#1077;&#1084;&#1077;&#1089;&#1103;&#1095;&#1085;&#1086;\&#1040;&#1085;&#1072;&#1083;&#1080;&#1079;-6-2000(&#1086;&#1078;&#1080;&#1076;.&#1087;&#1086;&#1083;&#1091;&#1075;&#1086;&#1076;&#1080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Users/VasilkovaIA/AppData/Local/Microsoft/Windows/Temporary%20Internet%20Files/Content.Outlook/XJJXUPCI/&#1087;&#1086;&#1088;&#1091;&#1095;&#1077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kovaIA/AppData/Local/Microsoft/Windows/Temporary%20Internet%20Files/Content.Outlook/XJJXUPCI/&#1087;&#1086;&#1088;&#1091;&#1095;&#1077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M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нцерн"/>
      <sheetName val="Концерн (2)"/>
      <sheetName val="Кедровский"/>
      <sheetName val="Моховский"/>
      <sheetName val="Сартаки"/>
      <sheetName val="Караканский"/>
      <sheetName val="Бачатский"/>
      <sheetName val="Красный Брод"/>
      <sheetName val="Киселевский"/>
      <sheetName val="Вахрушевразрезуголь"/>
      <sheetName val="Талдинский"/>
      <sheetName val="Ерунаковский"/>
      <sheetName val="Листвянский"/>
      <sheetName val="Калтанский"/>
      <sheetName val="Осинниковский"/>
      <sheetName val="внепр.расходы"/>
      <sheetName val="структура (месяц)"/>
      <sheetName val="структура (снг)"/>
      <sheetName val="ф.5-тп"/>
      <sheetName val="себест. (для бухг.)"/>
      <sheetName val="себест.-расш.(месяц)"/>
      <sheetName val="себест.-расш.(снг)"/>
      <sheetName val="сравн.с пр.годом"/>
      <sheetName val="сравн.с пр.годом (2)"/>
      <sheetName val="Структ.(расш.пр.ден)"/>
      <sheetName val="услуги"/>
      <sheetName val="прочие денежные"/>
      <sheetName val="Справочник"/>
      <sheetName val="Анализ-6-2000(ожид.полугодие)"/>
      <sheetName val="FES"/>
      <sheetName val="Лист2"/>
      <sheetName val="список"/>
      <sheetName val="Списки"/>
      <sheetName val="Концерн_(2)"/>
      <sheetName val="Красный_Брод"/>
      <sheetName val="внепр_расходы"/>
      <sheetName val="структура_(месяц)"/>
      <sheetName val="структура_(снг)"/>
      <sheetName val="ф_5-тп"/>
      <sheetName val="себест__(для_бухг_)"/>
      <sheetName val="себест_-расш_(месяц)"/>
      <sheetName val="себест_-расш_(снг)"/>
      <sheetName val="сравн_с_пр_годом"/>
      <sheetName val="сравн_с_пр_годом_(2)"/>
      <sheetName val="Структ_(расш_пр_ден)"/>
      <sheetName val="прочие_денежные"/>
      <sheetName val="Анализ-6-2000(ожид_полугодие)"/>
      <sheetName val="Рабочий лист"/>
      <sheetName val="Лист1 (2)"/>
      <sheetName val="п.7 ПП РФ 1352"/>
      <sheetName val="НАСТРОЙКИ"/>
      <sheetName val="ЦП"/>
      <sheetName val="исх. данные"/>
      <sheetName val="ЦФО"/>
      <sheetName val="А_КБК"/>
      <sheetName val="ЦП_Проект"/>
      <sheetName val="соот-е анКБК-стБДДС"/>
      <sheetName val="БДДС"/>
      <sheetName val="Спр-к"/>
      <sheetName val="Спр-к исключений"/>
      <sheetName val="Спр-к ответственные"/>
      <sheetName val="ПП1352"/>
      <sheetName val="Справочники"/>
      <sheetName val="Справочник БДДС"/>
      <sheetName val="Лист2 (2)"/>
      <sheetName val="НЗ-след.ур."/>
      <sheetName val="НИ-след.ур."/>
      <sheetName val="Код ИП-след.ур."/>
      <sheetName val="РП ЦП"/>
      <sheetName val="РП ЦП-след.ур."/>
      <sheetName val="Справочник по статьям БДДС"/>
      <sheetName val="Справочник (2)"/>
      <sheetName val="ПП1352 сектор план"/>
      <sheetName val="лист"/>
      <sheetName val="для формул"/>
      <sheetName val="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Кедровский"/>
      <sheetName val="Списки"/>
      <sheetName val="UGOL"/>
      <sheetName val="Перечень"/>
      <sheetName val="Справочник коды"/>
      <sheetName val="Лист2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EKDEB90"/>
      <sheetName val="Смета_"/>
      <sheetName val="БДР"/>
      <sheetName val="прочие доходы"/>
      <sheetName val="ТЭП ТНС утв."/>
      <sheetName val="КПЭ"/>
      <sheetName val="ОНА,ОНО"/>
      <sheetName val="база подразделение"/>
      <sheetName val="база статьи затрат"/>
      <sheetName val="T0"/>
      <sheetName val="реестр сф 2012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служебная"/>
      <sheetName val="Итог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БД"/>
      <sheetName val="ID ПС"/>
      <sheetName val="Информ-я о регулируемой орг-и"/>
      <sheetName val="Нормы325"/>
      <sheetName val="Инструкция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ИТ-бюджет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договора-ОТЧЕТутв_БП2"/>
      <sheetName val="Вып__списки1"/>
      <sheetName val="10__Поступления1"/>
      <sheetName val="21.3"/>
      <sheetName val="17"/>
      <sheetName val="Adjustment schedule"/>
      <sheetName val="Лист3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5"/>
      <sheetName val="P2.2"/>
      <sheetName val="Себес и админ_9м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-план"/>
      <sheetName val="Добыча-план кв."/>
      <sheetName val="Добыча-факт"/>
      <sheetName val="Добыча-факт кв."/>
      <sheetName val="Добыча-факт (пр.год)"/>
      <sheetName val="Вскрыша-план"/>
      <sheetName val="Вскрыша-план кв."/>
      <sheetName val="Вскрыша-факт"/>
      <sheetName val="Вскрыша-факт кв."/>
      <sheetName val="Вскрыша-факт (пр.год)"/>
      <sheetName val="Числ.рабочих"/>
      <sheetName val="Числ.рабочих (пр.год)"/>
      <sheetName val="Ср.сп.числ-ть"/>
      <sheetName val="Ср.сп.числ-ть (пр.год)"/>
      <sheetName val="Пр-ть экс."/>
      <sheetName val="Пр-ть экс. за сентябрь"/>
      <sheetName val="Пр-ть экс. за 3 кв."/>
      <sheetName val="Пр-ть экс. (пр.год)"/>
      <sheetName val="Пр-ть экс.по маркам"/>
      <sheetName val="Пр-ть экс.по маркам за сентябрь"/>
      <sheetName val="Пр-ть экс.по маркам (пр.год)"/>
      <sheetName val="Вскрыша с кап.работ"/>
      <sheetName val="Вскрыша с кап.работ пр.год"/>
      <sheetName val="Остатки угля"/>
      <sheetName val="Запасы угля"/>
      <sheetName val="Запасы угля-пр.год"/>
      <sheetName val="УФ-28"/>
      <sheetName val="титул БДР"/>
      <sheetName val="Списки"/>
      <sheetName val="Титул"/>
      <sheetName val="даты"/>
      <sheetName val="ВО1"/>
      <sheetName val="ИФ1.2"/>
      <sheetName val="инвестиции"/>
      <sheetName val="Добыча_факт"/>
      <sheetName val="_Сервис"/>
      <sheetName val="на 1 тут"/>
      <sheetName val="Параметры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GridLines="0" tabSelected="1" view="pageBreakPreview" zoomScaleNormal="100" zoomScaleSheetLayoutView="100" workbookViewId="0">
      <selection activeCell="H6" sqref="H6"/>
    </sheetView>
  </sheetViews>
  <sheetFormatPr defaultColWidth="9.140625" defaultRowHeight="20.25" x14ac:dyDescent="0.25"/>
  <cols>
    <col min="1" max="2" width="9.140625" style="1"/>
    <col min="3" max="3" width="10.28515625" style="1" customWidth="1"/>
    <col min="4" max="4" width="16.85546875" style="1" customWidth="1"/>
    <col min="5" max="5" width="7.85546875" style="1" customWidth="1"/>
    <col min="6" max="6" width="42.7109375" style="1" customWidth="1"/>
    <col min="7" max="14" width="26.28515625" style="1" customWidth="1"/>
    <col min="15" max="16" width="22.7109375" style="1" customWidth="1"/>
    <col min="17" max="17" width="16.5703125" style="1" customWidth="1"/>
    <col min="18" max="18" width="19" style="1" customWidth="1"/>
    <col min="19" max="16384" width="9.140625" style="1"/>
  </cols>
  <sheetData>
    <row r="1" spans="1:18" ht="26.25" customHeight="1" x14ac:dyDescent="0.25">
      <c r="F1" s="2"/>
      <c r="G1" s="2"/>
      <c r="H1" s="2"/>
      <c r="I1" s="2"/>
      <c r="J1" s="2"/>
      <c r="K1" s="2"/>
      <c r="L1" s="2"/>
      <c r="M1" s="2"/>
      <c r="N1" s="2"/>
    </row>
    <row r="2" spans="1:18" ht="36.7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7" customHeight="1" x14ac:dyDescent="0.25">
      <c r="A3" s="27"/>
      <c r="B3" s="27"/>
      <c r="C3" s="27"/>
      <c r="D3" s="27"/>
      <c r="E3" s="27"/>
      <c r="F3" s="27"/>
      <c r="G3" s="27"/>
      <c r="H3" s="27"/>
    </row>
    <row r="4" spans="1:18" x14ac:dyDescent="0.25">
      <c r="A4" s="30" t="s">
        <v>0</v>
      </c>
      <c r="B4" s="29" t="s">
        <v>2</v>
      </c>
      <c r="C4" s="29"/>
      <c r="D4" s="29"/>
      <c r="E4" s="29"/>
      <c r="F4" s="29"/>
      <c r="G4" s="22" t="s">
        <v>4</v>
      </c>
      <c r="H4" s="23"/>
      <c r="I4" s="22" t="s">
        <v>5</v>
      </c>
      <c r="J4" s="23"/>
      <c r="K4" s="22" t="s">
        <v>6</v>
      </c>
      <c r="L4" s="23"/>
      <c r="M4" s="22" t="s">
        <v>8</v>
      </c>
      <c r="N4" s="23"/>
      <c r="O4" s="22" t="s">
        <v>9</v>
      </c>
      <c r="P4" s="23"/>
      <c r="Q4" s="22" t="s">
        <v>12</v>
      </c>
      <c r="R4" s="23"/>
    </row>
    <row r="5" spans="1:18" ht="72.75" customHeight="1" x14ac:dyDescent="0.25">
      <c r="A5" s="30"/>
      <c r="B5" s="29"/>
      <c r="C5" s="29"/>
      <c r="D5" s="29"/>
      <c r="E5" s="29"/>
      <c r="F5" s="29"/>
      <c r="G5" s="7" t="s">
        <v>1</v>
      </c>
      <c r="H5" s="7" t="s">
        <v>3</v>
      </c>
      <c r="I5" s="15" t="s">
        <v>1</v>
      </c>
      <c r="J5" s="15" t="s">
        <v>3</v>
      </c>
      <c r="K5" s="17" t="s">
        <v>1</v>
      </c>
      <c r="L5" s="17" t="s">
        <v>3</v>
      </c>
      <c r="M5" s="19" t="s">
        <v>1</v>
      </c>
      <c r="N5" s="19" t="s">
        <v>3</v>
      </c>
      <c r="O5" s="20" t="s">
        <v>1</v>
      </c>
      <c r="P5" s="20" t="s">
        <v>3</v>
      </c>
      <c r="Q5" s="21" t="s">
        <v>1</v>
      </c>
      <c r="R5" s="21" t="s">
        <v>3</v>
      </c>
    </row>
    <row r="6" spans="1:18" ht="91.5" customHeight="1" x14ac:dyDescent="0.25">
      <c r="A6" s="3">
        <v>1</v>
      </c>
      <c r="B6" s="26" t="s">
        <v>13</v>
      </c>
      <c r="C6" s="26"/>
      <c r="D6" s="26"/>
      <c r="E6" s="26"/>
      <c r="F6" s="26"/>
      <c r="G6" s="5">
        <f>33+11+5</f>
        <v>49</v>
      </c>
      <c r="H6" s="9">
        <f>66566953.82+290290.26+210620.6</f>
        <v>67067864.68</v>
      </c>
      <c r="I6" s="5">
        <f>14+2+31</f>
        <v>47</v>
      </c>
      <c r="J6" s="9">
        <f>86849593.01+48000+654363.05</f>
        <v>87551956.060000002</v>
      </c>
      <c r="K6" s="5">
        <f>10+2+25</f>
        <v>37</v>
      </c>
      <c r="L6" s="9">
        <f>307459018.71+86500+535363.31</f>
        <v>308080882.01999998</v>
      </c>
      <c r="M6" s="5">
        <f>11+13+31</f>
        <v>55</v>
      </c>
      <c r="N6" s="9">
        <f>54316524.52+732010.84+674320.65</f>
        <v>55722856.010000005</v>
      </c>
      <c r="O6" s="5">
        <f>16+4+20</f>
        <v>40</v>
      </c>
      <c r="P6" s="9">
        <f>115073945.21+266817.8+389213.02</f>
        <v>115729976.02999999</v>
      </c>
      <c r="Q6" s="5">
        <f>23+6+16</f>
        <v>45</v>
      </c>
      <c r="R6" s="9">
        <f>206661587.36+175732+251626.32</f>
        <v>207088945.68000001</v>
      </c>
    </row>
    <row r="7" spans="1:18" ht="66" customHeight="1" x14ac:dyDescent="0.25">
      <c r="A7" s="4">
        <v>2</v>
      </c>
      <c r="B7" s="26" t="s">
        <v>10</v>
      </c>
      <c r="C7" s="26"/>
      <c r="D7" s="26"/>
      <c r="E7" s="26"/>
      <c r="F7" s="26"/>
      <c r="G7" s="8">
        <f>3+5+11</f>
        <v>19</v>
      </c>
      <c r="H7" s="10">
        <f>842264+210620.6+290290.26</f>
        <v>1343174.86</v>
      </c>
      <c r="I7" s="8">
        <f>1+2+31</f>
        <v>34</v>
      </c>
      <c r="J7" s="10">
        <f>112093.94+48000+654363.05</f>
        <v>814456.99</v>
      </c>
      <c r="K7" s="8">
        <f>0+2+25</f>
        <v>27</v>
      </c>
      <c r="L7" s="10">
        <f>86500+535363.31</f>
        <v>621863.31000000006</v>
      </c>
      <c r="M7" s="8">
        <f>1+13+31</f>
        <v>45</v>
      </c>
      <c r="N7" s="10">
        <f>2979021.5+732010.84+674320.65</f>
        <v>4385352.99</v>
      </c>
      <c r="O7" s="8">
        <f>0+4+20</f>
        <v>24</v>
      </c>
      <c r="P7" s="10">
        <f>266817.8+389213.02</f>
        <v>656030.82000000007</v>
      </c>
      <c r="Q7" s="8">
        <f>5+6+16</f>
        <v>27</v>
      </c>
      <c r="R7" s="10">
        <f>3961669.03+175732+251626.32</f>
        <v>4389027.3499999996</v>
      </c>
    </row>
    <row r="8" spans="1:18" ht="78.75" customHeight="1" x14ac:dyDescent="0.25">
      <c r="A8" s="4">
        <v>3</v>
      </c>
      <c r="B8" s="26" t="s">
        <v>11</v>
      </c>
      <c r="C8" s="26"/>
      <c r="D8" s="26"/>
      <c r="E8" s="26"/>
      <c r="F8" s="26"/>
      <c r="G8" s="5">
        <v>17</v>
      </c>
      <c r="H8" s="9">
        <v>54309046.619999997</v>
      </c>
      <c r="I8" s="5">
        <v>9</v>
      </c>
      <c r="J8" s="9">
        <v>73728267.969999999</v>
      </c>
      <c r="K8" s="5">
        <v>3</v>
      </c>
      <c r="L8" s="9">
        <v>296802244.52999997</v>
      </c>
      <c r="M8" s="5">
        <f>1</f>
        <v>1</v>
      </c>
      <c r="N8" s="9">
        <v>316872</v>
      </c>
      <c r="O8" s="5">
        <v>9</v>
      </c>
      <c r="P8" s="9">
        <v>94647560.209999993</v>
      </c>
      <c r="Q8" s="5">
        <v>10</v>
      </c>
      <c r="R8" s="9">
        <v>86150696.840000004</v>
      </c>
    </row>
    <row r="10" spans="1:18" s="6" customFormat="1" ht="22.5" customHeight="1" x14ac:dyDescent="0.35">
      <c r="A10" s="11"/>
      <c r="B10" s="28"/>
      <c r="C10" s="28"/>
      <c r="D10" s="28"/>
      <c r="E10" s="28"/>
      <c r="F10" s="28"/>
      <c r="G10" s="12"/>
      <c r="H10" s="13"/>
      <c r="I10" s="12"/>
      <c r="J10" s="14"/>
      <c r="K10" s="12"/>
      <c r="L10" s="16"/>
      <c r="M10" s="12"/>
      <c r="N10" s="18"/>
    </row>
    <row r="11" spans="1:18" x14ac:dyDescent="0.25">
      <c r="A11" s="25"/>
      <c r="B11" s="25"/>
      <c r="C11" s="25"/>
      <c r="D11" s="25"/>
      <c r="E11" s="25"/>
      <c r="F11" s="25"/>
      <c r="G11" s="25"/>
      <c r="H11" s="25"/>
    </row>
    <row r="12" spans="1:18" x14ac:dyDescent="0.25">
      <c r="A12" s="25"/>
      <c r="B12" s="25"/>
      <c r="C12" s="25"/>
      <c r="D12" s="25"/>
      <c r="E12" s="25"/>
      <c r="F12" s="25"/>
      <c r="G12" s="25"/>
      <c r="H12" s="25"/>
    </row>
  </sheetData>
  <mergeCells count="16">
    <mergeCell ref="Q4:R4"/>
    <mergeCell ref="A2:R2"/>
    <mergeCell ref="A12:H12"/>
    <mergeCell ref="B7:F7"/>
    <mergeCell ref="A3:H3"/>
    <mergeCell ref="B6:F6"/>
    <mergeCell ref="B8:F8"/>
    <mergeCell ref="B10:F10"/>
    <mergeCell ref="G4:H4"/>
    <mergeCell ref="B4:F5"/>
    <mergeCell ref="A4:A5"/>
    <mergeCell ref="A11:H11"/>
    <mergeCell ref="O4:P4"/>
    <mergeCell ref="M4:N4"/>
    <mergeCell ref="K4:L4"/>
    <mergeCell ref="I4:J4"/>
  </mergeCells>
  <pageMargins left="0.7" right="0.7" top="0.75" bottom="0.75" header="0.3" footer="0.3"/>
  <pageSetup paperSize="9" scale="31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количестве договоров</vt:lpstr>
      <vt:lpstr>'Сведения о количестве договоров'!Область_печати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2024-07-09T06:55:38Z</dcterms:modified>
</cp:coreProperties>
</file>